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5" yWindow="735" windowWidth="11325" windowHeight="6990" firstSheet="1" activeTab="1"/>
  </bookViews>
  <sheets>
    <sheet name="LPTB00291IPC013 Betco WM20 v2 1" sheetId="1" r:id="rId1"/>
    <sheet name="Sheet1" sheetId="2" r:id="rId2"/>
    <sheet name="Sheet2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3"/>
  <c r="I4"/>
  <c r="I5"/>
  <c r="I6"/>
  <c r="I7"/>
  <c r="I8"/>
  <c r="I9"/>
  <c r="I10"/>
  <c r="I11"/>
  <c r="I12"/>
  <c r="I13"/>
  <c r="I14"/>
  <c r="I15"/>
  <c r="I16"/>
  <c r="I17"/>
  <c r="I3"/>
  <c r="H4"/>
  <c r="H5"/>
  <c r="H6"/>
  <c r="H7"/>
  <c r="H8"/>
  <c r="H9"/>
  <c r="H10"/>
  <c r="H11"/>
  <c r="H12"/>
  <c r="H13"/>
  <c r="H14"/>
  <c r="H15"/>
  <c r="H16"/>
  <c r="H17"/>
  <c r="H3"/>
</calcChain>
</file>

<file path=xl/sharedStrings.xml><?xml version="1.0" encoding="utf-8"?>
<sst xmlns="http://schemas.openxmlformats.org/spreadsheetml/2006/main" count="87" uniqueCount="64">
  <si>
    <t>LAFN05690</t>
  </si>
  <si>
    <t>LEVER</t>
  </si>
  <si>
    <t>RUOTINO</t>
  </si>
  <si>
    <t>VTRS00232</t>
  </si>
  <si>
    <t>WASHER             D.12 UNI 6592 ZINC.</t>
  </si>
  <si>
    <t>RTRT43375</t>
  </si>
  <si>
    <t>TURNING WHEEL  D. 60 M12X30</t>
  </si>
  <si>
    <t>LAFN05625</t>
  </si>
  <si>
    <t>FRAME</t>
  </si>
  <si>
    <t>MPVR02892</t>
  </si>
  <si>
    <t>BUSHING            RUOTA DX ALLUNGATA</t>
  </si>
  <si>
    <t>LAFN05188</t>
  </si>
  <si>
    <t>SUPPORT BRACKET SERBATOIO</t>
  </si>
  <si>
    <t>VTVR26559</t>
  </si>
  <si>
    <t>KEY</t>
  </si>
  <si>
    <t>5X5X15</t>
  </si>
  <si>
    <t>MPVR02825</t>
  </si>
  <si>
    <t>THICKNESS         SUPPORTO SERBATOIO</t>
  </si>
  <si>
    <t>MPVR02826</t>
  </si>
  <si>
    <t>THICKNESS         LATERALE SUPPORTO SERBAT.</t>
  </si>
  <si>
    <t>MPVR02880</t>
  </si>
  <si>
    <t>BUSHING            PLASTICA</t>
  </si>
  <si>
    <t>LAFN04095</t>
  </si>
  <si>
    <t>SHAFT</t>
  </si>
  <si>
    <t>ASSE RUOTE ALLUNGATO</t>
  </si>
  <si>
    <t>RTRT47147</t>
  </si>
  <si>
    <t>WHEEL</t>
  </si>
  <si>
    <t>D.200 A.TRC.</t>
  </si>
  <si>
    <t>VTVT00666</t>
  </si>
  <si>
    <t>SCREW</t>
  </si>
  <si>
    <t>TBEI M. 8-10 INOX</t>
  </si>
  <si>
    <t>VTRS13946</t>
  </si>
  <si>
    <t>WASHER             D. 8  X24 INX UNI 6593</t>
  </si>
  <si>
    <t>LAFN04096</t>
  </si>
  <si>
    <t>SPACER</t>
  </si>
  <si>
    <t>ALLUNGATO</t>
  </si>
  <si>
    <t xml:space="preserve"> </t>
  </si>
  <si>
    <t>E89164</t>
  </si>
  <si>
    <t>Lever   WS20</t>
  </si>
  <si>
    <t>E86408</t>
  </si>
  <si>
    <t>Rotating Wheel</t>
  </si>
  <si>
    <t>E89291</t>
  </si>
  <si>
    <t>Head   WS20</t>
  </si>
  <si>
    <t>E89199</t>
  </si>
  <si>
    <t>Key 5-5-15</t>
  </si>
  <si>
    <t>E89262</t>
  </si>
  <si>
    <t>Axle bushing  WS20</t>
  </si>
  <si>
    <t>SHAFT ASSE RUOTE ALLUNGATO</t>
  </si>
  <si>
    <t>E86509</t>
  </si>
  <si>
    <t>Wheel, Rubber 7 3/4" x 1 3/4"</t>
  </si>
  <si>
    <t>E86540</t>
  </si>
  <si>
    <t>AS20 Screw  M8x10</t>
  </si>
  <si>
    <t>E86878</t>
  </si>
  <si>
    <t>Washer</t>
  </si>
  <si>
    <t>WASHER D.12 UNI 6592 ZINC.</t>
  </si>
  <si>
    <t xml:space="preserve">BUSHING           </t>
  </si>
  <si>
    <t xml:space="preserve">SUPPORT BRACKET </t>
  </si>
  <si>
    <t xml:space="preserve">THICKNESS         </t>
  </si>
  <si>
    <t xml:space="preserve">THICKNESS        </t>
  </si>
  <si>
    <t>ITEM</t>
  </si>
  <si>
    <t>SKU</t>
  </si>
  <si>
    <t>DESCRIPTION</t>
  </si>
  <si>
    <t>QTY</t>
  </si>
  <si>
    <t>CHASSIS A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</si>
</sst>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4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47626</xdr:rowOff>
    </xdr:from>
    <xdr:to>
      <xdr:col>6</xdr:col>
      <xdr:colOff>438150</xdr:colOff>
      <xdr:row>25</xdr:row>
      <xdr:rowOff>104776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419101"/>
          <a:ext cx="5095875" cy="3619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9"/>
  <sheetViews>
    <sheetView workbookViewId="0">
      <selection activeCell="A2" sqref="A2:J17"/>
    </sheetView>
  </sheetViews>
  <sheetFormatPr defaultRowHeight="12.75"/>
  <cols>
    <col min="2" max="2" width="2.42578125" customWidth="1"/>
    <col min="3" max="3" width="9.85546875" customWidth="1"/>
    <col min="4" max="4" width="9" customWidth="1"/>
    <col min="5" max="5" width="1.7109375" customWidth="1"/>
    <col min="6" max="6" width="38.140625" customWidth="1"/>
    <col min="7" max="7" width="4.5703125" customWidth="1"/>
    <col min="8" max="8" width="14.28515625" customWidth="1"/>
    <col min="9" max="9" width="39" customWidth="1"/>
    <col min="10" max="10" width="2.42578125" customWidth="1"/>
  </cols>
  <sheetData>
    <row r="1" spans="2:10">
      <c r="H1" s="1"/>
    </row>
    <row r="2" spans="2:10">
      <c r="B2" s="1"/>
      <c r="D2" s="1"/>
      <c r="E2" s="1"/>
      <c r="G2" s="1"/>
      <c r="H2" s="1"/>
      <c r="I2" s="1"/>
      <c r="J2" s="1"/>
    </row>
    <row r="3" spans="2:10">
      <c r="B3" s="4">
        <v>1</v>
      </c>
      <c r="C3" s="2" t="s">
        <v>0</v>
      </c>
      <c r="D3" s="2" t="s">
        <v>1</v>
      </c>
      <c r="E3" s="2" t="s">
        <v>36</v>
      </c>
      <c r="F3" s="2" t="s">
        <v>2</v>
      </c>
      <c r="G3" s="3">
        <v>100</v>
      </c>
      <c r="H3" s="5" t="e">
        <f>IF(ISNA(VLOOKUP(C3,'[1]Parts List Query'!$G$2:'[1]Parts List Query'!$J$17536,4,FALSE))=TRUE,(C3),(LEFT(VLOOKUP(C3,[1]!Table_Query_from_BetcoViews[[AlternateID]:[MainSKU]],4,FALSE),6)))</f>
        <v>#REF!</v>
      </c>
      <c r="I3" s="5" t="str">
        <f>IFERROR(VLOOKUP(TRIM(C3),[1]!Table_Query_from_BetcoViews[[AlternateID]:[ItemDescr2]],5,FALSE),(CONCATENATE(D3,E3,F3)))</f>
        <v>Lever   WS20</v>
      </c>
      <c r="J3" s="2">
        <f>G3*0.01</f>
        <v>1</v>
      </c>
    </row>
    <row r="4" spans="2:10">
      <c r="B4" s="4">
        <v>2</v>
      </c>
      <c r="C4" s="2" t="s">
        <v>3</v>
      </c>
      <c r="E4" s="2" t="s">
        <v>36</v>
      </c>
      <c r="F4" s="2" t="s">
        <v>4</v>
      </c>
      <c r="G4" s="3">
        <v>100</v>
      </c>
      <c r="H4" s="5" t="e">
        <f>IF(ISNA(VLOOKUP(C4,'[1]Parts List Query'!$G$2:'[1]Parts List Query'!$J$17536,4,FALSE))=TRUE,(C4),(LEFT(VLOOKUP(C4,[1]!Table_Query_from_BetcoViews[[AlternateID]:[MainSKU]],4,FALSE),6)))</f>
        <v>#REF!</v>
      </c>
      <c r="I4" s="5" t="str">
        <f>IFERROR(VLOOKUP(TRIM(C4),[1]!Table_Query_from_BetcoViews[[AlternateID]:[ItemDescr2]],5,FALSE),(CONCATENATE(D4,E4,F4)))</f>
        <v xml:space="preserve"> WASHER             D.12 UNI 6592 ZINC.</v>
      </c>
      <c r="J4" s="2">
        <f t="shared" ref="J4:J17" si="0">G4*0.01</f>
        <v>1</v>
      </c>
    </row>
    <row r="5" spans="2:10">
      <c r="B5" s="4">
        <v>3</v>
      </c>
      <c r="C5" s="2" t="s">
        <v>5</v>
      </c>
      <c r="E5" s="2" t="s">
        <v>36</v>
      </c>
      <c r="F5" s="2" t="s">
        <v>6</v>
      </c>
      <c r="G5" s="3">
        <v>100</v>
      </c>
      <c r="H5" s="5" t="e">
        <f>IF(ISNA(VLOOKUP(C5,'[1]Parts List Query'!$G$2:'[1]Parts List Query'!$J$17536,4,FALSE))=TRUE,(C5),(LEFT(VLOOKUP(C5,[1]!Table_Query_from_BetcoViews[[AlternateID]:[MainSKU]],4,FALSE),6)))</f>
        <v>#REF!</v>
      </c>
      <c r="I5" s="5" t="str">
        <f>IFERROR(VLOOKUP(TRIM(C5),[1]!Table_Query_from_BetcoViews[[AlternateID]:[ItemDescr2]],5,FALSE),(CONCATENATE(D5,E5,F5)))</f>
        <v>Rotating Wheel</v>
      </c>
      <c r="J5" s="2">
        <f t="shared" si="0"/>
        <v>1</v>
      </c>
    </row>
    <row r="6" spans="2:10">
      <c r="B6" s="4">
        <v>4</v>
      </c>
      <c r="C6" s="2" t="s">
        <v>7</v>
      </c>
      <c r="D6" s="2" t="s">
        <v>8</v>
      </c>
      <c r="E6" s="2" t="s">
        <v>36</v>
      </c>
      <c r="G6" s="3">
        <v>100</v>
      </c>
      <c r="H6" s="5" t="e">
        <f>IF(ISNA(VLOOKUP(C6,'[1]Parts List Query'!$G$2:'[1]Parts List Query'!$J$17536,4,FALSE))=TRUE,(C6),(LEFT(VLOOKUP(C6,[1]!Table_Query_from_BetcoViews[[AlternateID]:[MainSKU]],4,FALSE),6)))</f>
        <v>#REF!</v>
      </c>
      <c r="I6" s="5" t="str">
        <f>IFERROR(VLOOKUP(TRIM(C6),[1]!Table_Query_from_BetcoViews[[AlternateID]:[ItemDescr2]],5,FALSE),(CONCATENATE(D6,E6,F6)))</f>
        <v>Head   WS20</v>
      </c>
      <c r="J6" s="2">
        <f t="shared" si="0"/>
        <v>1</v>
      </c>
    </row>
    <row r="7" spans="2:10">
      <c r="B7" s="4">
        <v>5</v>
      </c>
      <c r="C7" s="2" t="s">
        <v>9</v>
      </c>
      <c r="E7" s="2" t="s">
        <v>36</v>
      </c>
      <c r="F7" s="2" t="s">
        <v>10</v>
      </c>
      <c r="G7" s="3">
        <v>100</v>
      </c>
      <c r="H7" s="5" t="e">
        <f>IF(ISNA(VLOOKUP(C7,'[1]Parts List Query'!$G$2:'[1]Parts List Query'!$J$17536,4,FALSE))=TRUE,(C7),(LEFT(VLOOKUP(C7,[1]!Table_Query_from_BetcoViews[[AlternateID]:[MainSKU]],4,FALSE),6)))</f>
        <v>#REF!</v>
      </c>
      <c r="I7" s="5" t="str">
        <f>IFERROR(VLOOKUP(TRIM(C7),[1]!Table_Query_from_BetcoViews[[AlternateID]:[ItemDescr2]],5,FALSE),(CONCATENATE(D7,E7,F7)))</f>
        <v xml:space="preserve"> BUSHING            RUOTA DX ALLUNGATA</v>
      </c>
      <c r="J7" s="2">
        <f t="shared" si="0"/>
        <v>1</v>
      </c>
    </row>
    <row r="8" spans="2:10">
      <c r="B8" s="4">
        <v>6</v>
      </c>
      <c r="C8" s="2" t="s">
        <v>11</v>
      </c>
      <c r="E8" s="2" t="s">
        <v>36</v>
      </c>
      <c r="F8" s="2" t="s">
        <v>12</v>
      </c>
      <c r="G8" s="3">
        <v>100</v>
      </c>
      <c r="H8" s="5" t="e">
        <f>IF(ISNA(VLOOKUP(C8,'[1]Parts List Query'!$G$2:'[1]Parts List Query'!$J$17536,4,FALSE))=TRUE,(C8),(LEFT(VLOOKUP(C8,[1]!Table_Query_from_BetcoViews[[AlternateID]:[MainSKU]],4,FALSE),6)))</f>
        <v>#REF!</v>
      </c>
      <c r="I8" s="5" t="str">
        <f>IFERROR(VLOOKUP(TRIM(C8),[1]!Table_Query_from_BetcoViews[[AlternateID]:[ItemDescr2]],5,FALSE),(CONCATENATE(D8,E8,F8)))</f>
        <v xml:space="preserve"> SUPPORT BRACKET SERBATOIO</v>
      </c>
      <c r="J8" s="2">
        <f t="shared" si="0"/>
        <v>1</v>
      </c>
    </row>
    <row r="9" spans="2:10">
      <c r="B9" s="4">
        <v>7</v>
      </c>
      <c r="C9" s="2" t="s">
        <v>13</v>
      </c>
      <c r="D9" s="2" t="s">
        <v>14</v>
      </c>
      <c r="E9" s="2" t="s">
        <v>36</v>
      </c>
      <c r="F9" s="2" t="s">
        <v>15</v>
      </c>
      <c r="G9" s="3">
        <v>100</v>
      </c>
      <c r="H9" s="5" t="e">
        <f>IF(ISNA(VLOOKUP(C9,'[1]Parts List Query'!$G$2:'[1]Parts List Query'!$J$17536,4,FALSE))=TRUE,(C9),(LEFT(VLOOKUP(C9,[1]!Table_Query_from_BetcoViews[[AlternateID]:[MainSKU]],4,FALSE),6)))</f>
        <v>#REF!</v>
      </c>
      <c r="I9" s="5" t="str">
        <f>IFERROR(VLOOKUP(TRIM(C9),[1]!Table_Query_from_BetcoViews[[AlternateID]:[ItemDescr2]],5,FALSE),(CONCATENATE(D9,E9,F9)))</f>
        <v>Key 5-5-15</v>
      </c>
      <c r="J9" s="2">
        <f t="shared" si="0"/>
        <v>1</v>
      </c>
    </row>
    <row r="10" spans="2:10">
      <c r="B10" s="4">
        <v>8</v>
      </c>
      <c r="C10" s="2" t="s">
        <v>16</v>
      </c>
      <c r="E10" s="2" t="s">
        <v>36</v>
      </c>
      <c r="F10" s="2" t="s">
        <v>17</v>
      </c>
      <c r="G10" s="3">
        <v>100</v>
      </c>
      <c r="H10" s="5" t="e">
        <f>IF(ISNA(VLOOKUP(C10,'[1]Parts List Query'!$G$2:'[1]Parts List Query'!$J$17536,4,FALSE))=TRUE,(C10),(LEFT(VLOOKUP(C10,[1]!Table_Query_from_BetcoViews[[AlternateID]:[MainSKU]],4,FALSE),6)))</f>
        <v>#REF!</v>
      </c>
      <c r="I10" s="5" t="str">
        <f>IFERROR(VLOOKUP(TRIM(C10),[1]!Table_Query_from_BetcoViews[[AlternateID]:[ItemDescr2]],5,FALSE),(CONCATENATE(D10,E10,F10)))</f>
        <v xml:space="preserve"> THICKNESS         SUPPORTO SERBATOIO</v>
      </c>
      <c r="J10" s="2">
        <f t="shared" si="0"/>
        <v>1</v>
      </c>
    </row>
    <row r="11" spans="2:10">
      <c r="B11" s="4">
        <v>9</v>
      </c>
      <c r="C11" s="2" t="s">
        <v>18</v>
      </c>
      <c r="E11" s="2" t="s">
        <v>36</v>
      </c>
      <c r="F11" s="2" t="s">
        <v>19</v>
      </c>
      <c r="G11" s="3">
        <v>100</v>
      </c>
      <c r="H11" s="5" t="e">
        <f>IF(ISNA(VLOOKUP(C11,'[1]Parts List Query'!$G$2:'[1]Parts List Query'!$J$17536,4,FALSE))=TRUE,(C11),(LEFT(VLOOKUP(C11,[1]!Table_Query_from_BetcoViews[[AlternateID]:[MainSKU]],4,FALSE),6)))</f>
        <v>#REF!</v>
      </c>
      <c r="I11" s="5" t="str">
        <f>IFERROR(VLOOKUP(TRIM(C11),[1]!Table_Query_from_BetcoViews[[AlternateID]:[ItemDescr2]],5,FALSE),(CONCATENATE(D11,E11,F11)))</f>
        <v xml:space="preserve"> THICKNESS         LATERALE SUPPORTO SERBAT.</v>
      </c>
      <c r="J11" s="2">
        <f t="shared" si="0"/>
        <v>1</v>
      </c>
    </row>
    <row r="12" spans="2:10">
      <c r="B12" s="4">
        <v>10</v>
      </c>
      <c r="C12" s="2" t="s">
        <v>20</v>
      </c>
      <c r="E12" s="2" t="s">
        <v>36</v>
      </c>
      <c r="F12" s="2" t="s">
        <v>21</v>
      </c>
      <c r="G12" s="3">
        <v>100</v>
      </c>
      <c r="H12" s="5" t="e">
        <f>IF(ISNA(VLOOKUP(C12,'[1]Parts List Query'!$G$2:'[1]Parts List Query'!$J$17536,4,FALSE))=TRUE,(C12),(LEFT(VLOOKUP(C12,[1]!Table_Query_from_BetcoViews[[AlternateID]:[MainSKU]],4,FALSE),6)))</f>
        <v>#REF!</v>
      </c>
      <c r="I12" s="5" t="str">
        <f>IFERROR(VLOOKUP(TRIM(C12),[1]!Table_Query_from_BetcoViews[[AlternateID]:[ItemDescr2]],5,FALSE),(CONCATENATE(D12,E12,F12)))</f>
        <v>Axle bushing  WS20</v>
      </c>
      <c r="J12" s="2">
        <f t="shared" si="0"/>
        <v>1</v>
      </c>
    </row>
    <row r="13" spans="2:10">
      <c r="B13" s="4">
        <v>11</v>
      </c>
      <c r="C13" s="2" t="s">
        <v>22</v>
      </c>
      <c r="D13" s="2" t="s">
        <v>23</v>
      </c>
      <c r="E13" s="2" t="s">
        <v>36</v>
      </c>
      <c r="F13" s="2" t="s">
        <v>24</v>
      </c>
      <c r="G13" s="3">
        <v>100</v>
      </c>
      <c r="H13" s="5" t="e">
        <f>IF(ISNA(VLOOKUP(C13,'[1]Parts List Query'!$G$2:'[1]Parts List Query'!$J$17536,4,FALSE))=TRUE,(C13),(LEFT(VLOOKUP(C13,[1]!Table_Query_from_BetcoViews[[AlternateID]:[MainSKU]],4,FALSE),6)))</f>
        <v>#REF!</v>
      </c>
      <c r="I13" s="5" t="str">
        <f>IFERROR(VLOOKUP(TRIM(C13),[1]!Table_Query_from_BetcoViews[[AlternateID]:[ItemDescr2]],5,FALSE),(CONCATENATE(D13,E13,F13)))</f>
        <v>SHAFT ASSE RUOTE ALLUNGATO</v>
      </c>
      <c r="J13" s="2">
        <f t="shared" si="0"/>
        <v>1</v>
      </c>
    </row>
    <row r="14" spans="2:10">
      <c r="B14" s="4">
        <v>12</v>
      </c>
      <c r="C14" s="2" t="s">
        <v>25</v>
      </c>
      <c r="D14" s="2" t="s">
        <v>26</v>
      </c>
      <c r="E14" s="2" t="s">
        <v>36</v>
      </c>
      <c r="F14" s="2" t="s">
        <v>27</v>
      </c>
      <c r="G14" s="3">
        <v>200</v>
      </c>
      <c r="H14" s="5" t="e">
        <f>IF(ISNA(VLOOKUP(C14,'[1]Parts List Query'!$G$2:'[1]Parts List Query'!$J$17536,4,FALSE))=TRUE,(C14),(LEFT(VLOOKUP(C14,[1]!Table_Query_from_BetcoViews[[AlternateID]:[MainSKU]],4,FALSE),6)))</f>
        <v>#REF!</v>
      </c>
      <c r="I14" s="5" t="str">
        <f>IFERROR(VLOOKUP(TRIM(C14),[1]!Table_Query_from_BetcoViews[[AlternateID]:[ItemDescr2]],5,FALSE),(CONCATENATE(D14,E14,F14)))</f>
        <v>Wheel, Rubber 7 3/4" x 1 3/4"</v>
      </c>
      <c r="J14" s="2">
        <f t="shared" si="0"/>
        <v>2</v>
      </c>
    </row>
    <row r="15" spans="2:10">
      <c r="B15" s="4">
        <v>13</v>
      </c>
      <c r="C15" s="2" t="s">
        <v>28</v>
      </c>
      <c r="D15" s="2" t="s">
        <v>29</v>
      </c>
      <c r="E15" s="2" t="s">
        <v>36</v>
      </c>
      <c r="F15" s="2" t="s">
        <v>30</v>
      </c>
      <c r="G15" s="3">
        <v>200</v>
      </c>
      <c r="H15" s="5" t="e">
        <f>IF(ISNA(VLOOKUP(C15,'[1]Parts List Query'!$G$2:'[1]Parts List Query'!$J$17536,4,FALSE))=TRUE,(C15),(LEFT(VLOOKUP(C15,[1]!Table_Query_from_BetcoViews[[AlternateID]:[MainSKU]],4,FALSE),6)))</f>
        <v>#REF!</v>
      </c>
      <c r="I15" s="5" t="str">
        <f>IFERROR(VLOOKUP(TRIM(C15),[1]!Table_Query_from_BetcoViews[[AlternateID]:[ItemDescr2]],5,FALSE),(CONCATENATE(D15,E15,F15)))</f>
        <v>AS20 Screw  M8x10</v>
      </c>
      <c r="J15" s="2">
        <f t="shared" si="0"/>
        <v>2</v>
      </c>
    </row>
    <row r="16" spans="2:10">
      <c r="B16" s="4">
        <v>14</v>
      </c>
      <c r="C16" s="2" t="s">
        <v>31</v>
      </c>
      <c r="E16" s="2" t="s">
        <v>36</v>
      </c>
      <c r="F16" s="2" t="s">
        <v>32</v>
      </c>
      <c r="G16" s="3">
        <v>200</v>
      </c>
      <c r="H16" s="5" t="e">
        <f>IF(ISNA(VLOOKUP(C16,'[1]Parts List Query'!$G$2:'[1]Parts List Query'!$J$17536,4,FALSE))=TRUE,(C16),(LEFT(VLOOKUP(C16,[1]!Table_Query_from_BetcoViews[[AlternateID]:[MainSKU]],4,FALSE),6)))</f>
        <v>#REF!</v>
      </c>
      <c r="I16" s="5" t="str">
        <f>IFERROR(VLOOKUP(TRIM(C16),[1]!Table_Query_from_BetcoViews[[AlternateID]:[ItemDescr2]],5,FALSE),(CONCATENATE(D16,E16,F16)))</f>
        <v>Washer</v>
      </c>
      <c r="J16" s="2">
        <f t="shared" si="0"/>
        <v>2</v>
      </c>
    </row>
    <row r="17" spans="2:10">
      <c r="B17" s="4">
        <v>15</v>
      </c>
      <c r="C17" s="2" t="s">
        <v>33</v>
      </c>
      <c r="D17" s="2" t="s">
        <v>34</v>
      </c>
      <c r="E17" s="2" t="s">
        <v>36</v>
      </c>
      <c r="F17" s="2" t="s">
        <v>35</v>
      </c>
      <c r="G17" s="3">
        <v>100</v>
      </c>
      <c r="H17" s="5" t="e">
        <f>IF(ISNA(VLOOKUP(C17,'[1]Parts List Query'!$G$2:'[1]Parts List Query'!$J$17536,4,FALSE))=TRUE,(C17),(LEFT(VLOOKUP(C17,[1]!Table_Query_from_BetcoViews[[AlternateID]:[MainSKU]],4,FALSE),6)))</f>
        <v>#REF!</v>
      </c>
      <c r="I17" s="5" t="str">
        <f>IFERROR(VLOOKUP(TRIM(C17),[1]!Table_Query_from_BetcoViews[[AlternateID]:[ItemDescr2]],5,FALSE),(CONCATENATE(D17,E17,F17)))</f>
        <v>SPACER ALLUNGATO</v>
      </c>
      <c r="J17" s="2">
        <f t="shared" si="0"/>
        <v>1</v>
      </c>
    </row>
    <row r="18" spans="2:10">
      <c r="E18" s="2" t="s">
        <v>36</v>
      </c>
    </row>
    <row r="19" spans="2:10">
      <c r="B19" s="2"/>
      <c r="C19" s="2"/>
      <c r="D19" s="2"/>
      <c r="E19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G52"/>
  <sheetViews>
    <sheetView tabSelected="1" workbookViewId="0">
      <selection activeCell="B2" sqref="B2:G52"/>
    </sheetView>
  </sheetViews>
  <sheetFormatPr defaultRowHeight="12.75"/>
  <cols>
    <col min="1" max="1" width="3.140625" customWidth="1"/>
    <col min="2" max="2" width="5.5703125" customWidth="1"/>
    <col min="3" max="3" width="7.42578125" style="6" customWidth="1"/>
    <col min="4" max="4" width="14.28515625" style="6" customWidth="1"/>
    <col min="5" max="5" width="34.140625" customWidth="1"/>
    <col min="6" max="6" width="9.42578125" style="6" customWidth="1"/>
    <col min="7" max="7" width="7.5703125" style="6" customWidth="1"/>
    <col min="8" max="9" width="52.28515625" customWidth="1"/>
  </cols>
  <sheetData>
    <row r="1" spans="2:7" ht="6" customHeight="1" thickBot="1"/>
    <row r="2" spans="2:7" ht="7.5" customHeight="1">
      <c r="B2" s="16"/>
      <c r="C2" s="17"/>
      <c r="D2" s="17"/>
      <c r="E2" s="18"/>
      <c r="F2" s="17"/>
      <c r="G2" s="19"/>
    </row>
    <row r="3" spans="2:7" ht="15.75">
      <c r="B3" s="20"/>
      <c r="C3" s="12"/>
      <c r="D3" s="13"/>
      <c r="E3" s="14" t="s">
        <v>63</v>
      </c>
      <c r="F3" s="15"/>
      <c r="G3" s="21"/>
    </row>
    <row r="4" spans="2:7">
      <c r="B4" s="20"/>
      <c r="C4" s="22"/>
      <c r="D4" s="22"/>
      <c r="E4" s="23"/>
      <c r="F4" s="22"/>
      <c r="G4" s="21"/>
    </row>
    <row r="5" spans="2:7">
      <c r="B5" s="20"/>
      <c r="C5" s="22"/>
      <c r="D5" s="22"/>
      <c r="E5" s="23"/>
      <c r="F5" s="22"/>
      <c r="G5" s="21"/>
    </row>
    <row r="6" spans="2:7">
      <c r="B6" s="20"/>
      <c r="C6" s="22"/>
      <c r="D6" s="22"/>
      <c r="E6" s="23"/>
      <c r="F6" s="22"/>
      <c r="G6" s="21"/>
    </row>
    <row r="7" spans="2:7">
      <c r="B7" s="20"/>
      <c r="C7" s="22"/>
      <c r="D7" s="22"/>
      <c r="E7" s="23"/>
      <c r="F7" s="22"/>
      <c r="G7" s="21"/>
    </row>
    <row r="8" spans="2:7">
      <c r="B8" s="20"/>
      <c r="C8" s="22"/>
      <c r="D8" s="22"/>
      <c r="E8" s="23"/>
      <c r="F8" s="22"/>
      <c r="G8" s="21"/>
    </row>
    <row r="9" spans="2:7">
      <c r="B9" s="20"/>
      <c r="C9" s="22"/>
      <c r="D9" s="22"/>
      <c r="E9" s="23"/>
      <c r="F9" s="22"/>
      <c r="G9" s="21"/>
    </row>
    <row r="10" spans="2:7">
      <c r="B10" s="20"/>
      <c r="C10" s="22"/>
      <c r="D10" s="22"/>
      <c r="E10" s="23"/>
      <c r="F10" s="22"/>
      <c r="G10" s="21"/>
    </row>
    <row r="11" spans="2:7">
      <c r="B11" s="20"/>
      <c r="C11" s="22"/>
      <c r="D11" s="22"/>
      <c r="E11" s="23"/>
      <c r="F11" s="22"/>
      <c r="G11" s="21"/>
    </row>
    <row r="12" spans="2:7">
      <c r="B12" s="20"/>
      <c r="C12" s="22"/>
      <c r="D12" s="22"/>
      <c r="E12" s="23"/>
      <c r="F12" s="22"/>
      <c r="G12" s="21"/>
    </row>
    <row r="13" spans="2:7">
      <c r="B13" s="20"/>
      <c r="C13" s="22"/>
      <c r="D13" s="22"/>
      <c r="E13" s="23"/>
      <c r="F13" s="22"/>
      <c r="G13" s="21"/>
    </row>
    <row r="14" spans="2:7">
      <c r="B14" s="20"/>
      <c r="C14" s="22"/>
      <c r="D14" s="22"/>
      <c r="E14" s="23"/>
      <c r="F14" s="22"/>
      <c r="G14" s="21"/>
    </row>
    <row r="15" spans="2:7">
      <c r="B15" s="20"/>
      <c r="C15" s="22"/>
      <c r="D15" s="22"/>
      <c r="E15" s="23"/>
      <c r="F15" s="22"/>
      <c r="G15" s="21"/>
    </row>
    <row r="16" spans="2:7">
      <c r="B16" s="20"/>
      <c r="C16" s="22"/>
      <c r="D16" s="22"/>
      <c r="E16" s="23"/>
      <c r="F16" s="22"/>
      <c r="G16" s="21"/>
    </row>
    <row r="17" spans="2:7">
      <c r="B17" s="20"/>
      <c r="C17" s="22"/>
      <c r="D17" s="22"/>
      <c r="E17" s="23"/>
      <c r="F17" s="22"/>
      <c r="G17" s="21"/>
    </row>
    <row r="18" spans="2:7">
      <c r="B18" s="20"/>
      <c r="C18" s="22"/>
      <c r="D18" s="22"/>
      <c r="E18" s="23"/>
      <c r="F18" s="22"/>
      <c r="G18" s="21"/>
    </row>
    <row r="19" spans="2:7">
      <c r="B19" s="20"/>
      <c r="C19" s="22"/>
      <c r="D19" s="22"/>
      <c r="E19" s="23"/>
      <c r="F19" s="22"/>
      <c r="G19" s="21"/>
    </row>
    <row r="20" spans="2:7">
      <c r="B20" s="20"/>
      <c r="C20" s="22"/>
      <c r="D20" s="22"/>
      <c r="E20" s="23"/>
      <c r="F20" s="22"/>
      <c r="G20" s="21"/>
    </row>
    <row r="21" spans="2:7">
      <c r="B21" s="20"/>
      <c r="C21" s="22"/>
      <c r="D21" s="22"/>
      <c r="E21" s="23"/>
      <c r="F21" s="22"/>
      <c r="G21" s="21"/>
    </row>
    <row r="22" spans="2:7">
      <c r="B22" s="20"/>
      <c r="C22" s="22"/>
      <c r="D22" s="22"/>
      <c r="E22" s="23"/>
      <c r="F22" s="22"/>
      <c r="G22" s="21"/>
    </row>
    <row r="23" spans="2:7">
      <c r="B23" s="20"/>
      <c r="C23" s="22"/>
      <c r="D23" s="22"/>
      <c r="E23" s="23"/>
      <c r="F23" s="22"/>
      <c r="G23" s="21"/>
    </row>
    <row r="24" spans="2:7">
      <c r="B24" s="20"/>
      <c r="C24" s="22"/>
      <c r="D24" s="22"/>
      <c r="E24" s="23"/>
      <c r="F24" s="22"/>
      <c r="G24" s="21"/>
    </row>
    <row r="25" spans="2:7">
      <c r="B25" s="20"/>
      <c r="C25" s="22"/>
      <c r="D25" s="22"/>
      <c r="E25" s="23"/>
      <c r="F25" s="22"/>
      <c r="G25" s="21"/>
    </row>
    <row r="26" spans="2:7">
      <c r="B26" s="20"/>
      <c r="C26" s="22"/>
      <c r="D26" s="22"/>
      <c r="E26" s="23"/>
      <c r="F26" s="22"/>
      <c r="G26" s="21"/>
    </row>
    <row r="27" spans="2:7">
      <c r="B27" s="20"/>
      <c r="C27" s="22"/>
      <c r="D27" s="22"/>
      <c r="E27" s="23"/>
      <c r="F27" s="22"/>
      <c r="G27" s="21"/>
    </row>
    <row r="28" spans="2:7" ht="15">
      <c r="B28" s="20"/>
      <c r="C28" s="7" t="s">
        <v>59</v>
      </c>
      <c r="D28" s="7" t="s">
        <v>60</v>
      </c>
      <c r="E28" s="8" t="s">
        <v>61</v>
      </c>
      <c r="F28" s="7" t="s">
        <v>62</v>
      </c>
      <c r="G28" s="24"/>
    </row>
    <row r="29" spans="2:7" ht="15">
      <c r="B29" s="20"/>
      <c r="C29" s="9">
        <v>1</v>
      </c>
      <c r="D29" s="9" t="s">
        <v>37</v>
      </c>
      <c r="E29" s="10" t="s">
        <v>38</v>
      </c>
      <c r="F29" s="9">
        <v>1</v>
      </c>
      <c r="G29" s="25"/>
    </row>
    <row r="30" spans="2:7" ht="15">
      <c r="B30" s="20"/>
      <c r="C30" s="9">
        <v>2</v>
      </c>
      <c r="D30" s="11" t="s">
        <v>3</v>
      </c>
      <c r="E30" s="10" t="s">
        <v>54</v>
      </c>
      <c r="F30" s="9">
        <v>1</v>
      </c>
      <c r="G30" s="25"/>
    </row>
    <row r="31" spans="2:7" ht="15">
      <c r="B31" s="20"/>
      <c r="C31" s="9">
        <v>3</v>
      </c>
      <c r="D31" s="9" t="s">
        <v>39</v>
      </c>
      <c r="E31" s="10" t="s">
        <v>40</v>
      </c>
      <c r="F31" s="9">
        <v>1</v>
      </c>
      <c r="G31" s="25"/>
    </row>
    <row r="32" spans="2:7" ht="15">
      <c r="B32" s="20"/>
      <c r="C32" s="9">
        <v>4</v>
      </c>
      <c r="D32" s="9" t="s">
        <v>41</v>
      </c>
      <c r="E32" s="10" t="s">
        <v>42</v>
      </c>
      <c r="F32" s="9">
        <v>1</v>
      </c>
      <c r="G32" s="25"/>
    </row>
    <row r="33" spans="2:7" ht="15">
      <c r="B33" s="20"/>
      <c r="C33" s="9">
        <v>5</v>
      </c>
      <c r="D33" s="11" t="s">
        <v>9</v>
      </c>
      <c r="E33" s="10" t="s">
        <v>55</v>
      </c>
      <c r="F33" s="9">
        <v>1</v>
      </c>
      <c r="G33" s="25"/>
    </row>
    <row r="34" spans="2:7" ht="15">
      <c r="B34" s="20"/>
      <c r="C34" s="9">
        <v>6</v>
      </c>
      <c r="D34" s="11" t="s">
        <v>11</v>
      </c>
      <c r="E34" s="10" t="s">
        <v>56</v>
      </c>
      <c r="F34" s="9">
        <v>1</v>
      </c>
      <c r="G34" s="25"/>
    </row>
    <row r="35" spans="2:7" ht="15">
      <c r="B35" s="20"/>
      <c r="C35" s="9">
        <v>7</v>
      </c>
      <c r="D35" s="9" t="s">
        <v>43</v>
      </c>
      <c r="E35" s="10" t="s">
        <v>44</v>
      </c>
      <c r="F35" s="9">
        <v>1</v>
      </c>
      <c r="G35" s="25"/>
    </row>
    <row r="36" spans="2:7" ht="15">
      <c r="B36" s="20"/>
      <c r="C36" s="9">
        <v>8</v>
      </c>
      <c r="D36" s="11" t="s">
        <v>16</v>
      </c>
      <c r="E36" s="10" t="s">
        <v>57</v>
      </c>
      <c r="F36" s="9">
        <v>1</v>
      </c>
      <c r="G36" s="25"/>
    </row>
    <row r="37" spans="2:7" ht="15">
      <c r="B37" s="20"/>
      <c r="C37" s="9">
        <v>9</v>
      </c>
      <c r="D37" s="11" t="s">
        <v>18</v>
      </c>
      <c r="E37" s="10" t="s">
        <v>58</v>
      </c>
      <c r="F37" s="9">
        <v>1</v>
      </c>
      <c r="G37" s="25"/>
    </row>
    <row r="38" spans="2:7" ht="15">
      <c r="B38" s="20"/>
      <c r="C38" s="9">
        <v>10</v>
      </c>
      <c r="D38" s="9" t="s">
        <v>45</v>
      </c>
      <c r="E38" s="10" t="s">
        <v>46</v>
      </c>
      <c r="F38" s="9">
        <v>1</v>
      </c>
      <c r="G38" s="25"/>
    </row>
    <row r="39" spans="2:7" ht="15">
      <c r="B39" s="20"/>
      <c r="C39" s="9">
        <v>11</v>
      </c>
      <c r="D39" s="11" t="s">
        <v>22</v>
      </c>
      <c r="E39" s="10" t="s">
        <v>47</v>
      </c>
      <c r="F39" s="9">
        <v>1</v>
      </c>
      <c r="G39" s="25"/>
    </row>
    <row r="40" spans="2:7" ht="15">
      <c r="B40" s="20"/>
      <c r="C40" s="9">
        <v>12</v>
      </c>
      <c r="D40" s="9" t="s">
        <v>48</v>
      </c>
      <c r="E40" s="10" t="s">
        <v>49</v>
      </c>
      <c r="F40" s="9">
        <v>2</v>
      </c>
      <c r="G40" s="25"/>
    </row>
    <row r="41" spans="2:7" ht="15">
      <c r="B41" s="20"/>
      <c r="C41" s="9">
        <v>13</v>
      </c>
      <c r="D41" s="9" t="s">
        <v>50</v>
      </c>
      <c r="E41" s="10" t="s">
        <v>51</v>
      </c>
      <c r="F41" s="9">
        <v>2</v>
      </c>
      <c r="G41" s="25"/>
    </row>
    <row r="42" spans="2:7" ht="15">
      <c r="B42" s="20"/>
      <c r="C42" s="9">
        <v>14</v>
      </c>
      <c r="D42" s="9" t="s">
        <v>52</v>
      </c>
      <c r="E42" s="10" t="s">
        <v>53</v>
      </c>
      <c r="F42" s="9">
        <v>2</v>
      </c>
      <c r="G42" s="25"/>
    </row>
    <row r="43" spans="2:7" ht="15">
      <c r="B43" s="20"/>
      <c r="C43" s="9">
        <v>15</v>
      </c>
      <c r="D43" s="11" t="s">
        <v>33</v>
      </c>
      <c r="E43" s="10" t="s">
        <v>34</v>
      </c>
      <c r="F43" s="9">
        <v>1</v>
      </c>
      <c r="G43" s="25"/>
    </row>
    <row r="44" spans="2:7">
      <c r="B44" s="20"/>
      <c r="C44" s="22"/>
      <c r="D44" s="22"/>
      <c r="E44" s="23"/>
      <c r="F44" s="22"/>
      <c r="G44" s="21"/>
    </row>
    <row r="45" spans="2:7">
      <c r="B45" s="20"/>
      <c r="C45" s="22"/>
      <c r="D45" s="22"/>
      <c r="E45" s="23"/>
      <c r="F45" s="22"/>
      <c r="G45" s="21"/>
    </row>
    <row r="46" spans="2:7">
      <c r="B46" s="20"/>
      <c r="C46" s="22"/>
      <c r="D46" s="22"/>
      <c r="E46" s="23"/>
      <c r="F46" s="22"/>
      <c r="G46" s="21"/>
    </row>
    <row r="47" spans="2:7">
      <c r="B47" s="20"/>
      <c r="C47" s="22"/>
      <c r="D47" s="22"/>
      <c r="E47" s="23"/>
      <c r="F47" s="22"/>
      <c r="G47" s="21"/>
    </row>
    <row r="48" spans="2:7">
      <c r="B48" s="20"/>
      <c r="C48" s="22"/>
      <c r="D48" s="22"/>
      <c r="E48" s="23"/>
      <c r="F48" s="22"/>
      <c r="G48" s="21"/>
    </row>
    <row r="49" spans="2:7">
      <c r="B49" s="20"/>
      <c r="C49" s="22"/>
      <c r="D49" s="22"/>
      <c r="E49" s="23"/>
      <c r="F49" s="22"/>
      <c r="G49" s="21"/>
    </row>
    <row r="50" spans="2:7">
      <c r="B50" s="20"/>
      <c r="C50" s="22"/>
      <c r="D50" s="22"/>
      <c r="E50" s="23"/>
      <c r="F50" s="22"/>
      <c r="G50" s="21"/>
    </row>
    <row r="51" spans="2:7">
      <c r="B51" s="20"/>
      <c r="C51" s="22"/>
      <c r="D51" s="22"/>
      <c r="E51" s="23"/>
      <c r="F51" s="22"/>
      <c r="G51" s="21"/>
    </row>
    <row r="52" spans="2:7" ht="13.5" thickBot="1">
      <c r="B52" s="26"/>
      <c r="C52" s="27"/>
      <c r="D52" s="27"/>
      <c r="E52" s="28"/>
      <c r="F52" s="27"/>
      <c r="G52" s="29"/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566450-CB3E-4CAB-8F65-FF9B1296DF98}"/>
</file>

<file path=customXml/itemProps2.xml><?xml version="1.0" encoding="utf-8"?>
<ds:datastoreItem xmlns:ds="http://schemas.openxmlformats.org/officeDocument/2006/customXml" ds:itemID="{9134BEA9-C9DF-441B-BDD6-9E8A1E1DF4B9}"/>
</file>

<file path=customXml/itemProps3.xml><?xml version="1.0" encoding="utf-8"?>
<ds:datastoreItem xmlns:ds="http://schemas.openxmlformats.org/officeDocument/2006/customXml" ds:itemID="{15C0E3B9-E7A3-4C79-875E-3030BB6C88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LPTB00291IPC013 Betco WM20 v2 1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2010-12-03T20:50:10Z</cp:lastPrinted>
  <dcterms:created xsi:type="dcterms:W3CDTF">2010-08-17T15:28:26Z</dcterms:created>
  <dcterms:modified xsi:type="dcterms:W3CDTF">2010-12-03T20:50:48Z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